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fault.DESKTOP-HMLG4UO\Downloads\"/>
    </mc:Choice>
  </mc:AlternateContent>
  <xr:revisionPtr revIDLastSave="0" documentId="13_ncr:1_{B3EFA9FA-5C7F-4ABF-8381-B3FAE86725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klady a výnosy" sheetId="1" r:id="rId1"/>
  </sheets>
  <definedNames>
    <definedName name="_xlnm.Print_Titles" localSheetId="0">'Náklady a výnosy'!$9:$11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13" i="1"/>
  <c r="E13" i="1"/>
  <c r="I14" i="1"/>
  <c r="F14" i="1"/>
  <c r="C14" i="1"/>
  <c r="B13" i="1"/>
  <c r="I33" i="1" l="1"/>
  <c r="H33" i="1"/>
  <c r="C33" i="1"/>
  <c r="B26" i="1" s="1"/>
  <c r="J32" i="1"/>
  <c r="J31" i="1"/>
  <c r="I27" i="1"/>
  <c r="H27" i="1"/>
  <c r="F27" i="1"/>
  <c r="E27" i="1"/>
  <c r="G27" i="1" s="1"/>
  <c r="C27" i="1"/>
  <c r="J26" i="1"/>
  <c r="G26" i="1"/>
  <c r="J25" i="1"/>
  <c r="G25" i="1"/>
  <c r="D25" i="1"/>
  <c r="J24" i="1"/>
  <c r="G24" i="1"/>
  <c r="D24" i="1"/>
  <c r="I22" i="1"/>
  <c r="H22" i="1"/>
  <c r="F22" i="1"/>
  <c r="E22" i="1"/>
  <c r="C22" i="1"/>
  <c r="B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F28" i="1" l="1"/>
  <c r="E28" i="1"/>
  <c r="H28" i="1"/>
  <c r="I28" i="1"/>
  <c r="J22" i="1"/>
  <c r="G22" i="1"/>
  <c r="C28" i="1"/>
  <c r="D22" i="1"/>
  <c r="J33" i="1"/>
  <c r="D26" i="1"/>
  <c r="B27" i="1"/>
  <c r="B28" i="1" s="1"/>
  <c r="G28" i="1"/>
  <c r="J27" i="1"/>
  <c r="J28" i="1" l="1"/>
  <c r="D27" i="1"/>
  <c r="D28" i="1" s="1"/>
</calcChain>
</file>

<file path=xl/sharedStrings.xml><?xml version="1.0" encoding="utf-8"?>
<sst xmlns="http://schemas.openxmlformats.org/spreadsheetml/2006/main" count="49" uniqueCount="35">
  <si>
    <t>Název a adresa školy nebo školského zařízení:</t>
  </si>
  <si>
    <t>IČO:</t>
  </si>
  <si>
    <t>HLAVNÍ ČINNOST</t>
  </si>
  <si>
    <t>DOPLŇKOVÁ ČINNOST</t>
  </si>
  <si>
    <t>CELKEM</t>
  </si>
  <si>
    <t>Náklady</t>
  </si>
  <si>
    <t>Mzdové prostředky (platy, OON)</t>
  </si>
  <si>
    <t>Zákonné pojištění a FKSP</t>
  </si>
  <si>
    <t>ONIV přímé</t>
  </si>
  <si>
    <t xml:space="preserve">Spotřeba materiálu </t>
  </si>
  <si>
    <t>Spotřeba energie</t>
  </si>
  <si>
    <t>Opravy a údržba</t>
  </si>
  <si>
    <t>Služby</t>
  </si>
  <si>
    <t>Odpisy</t>
  </si>
  <si>
    <t xml:space="preserve">Ostatní náklady </t>
  </si>
  <si>
    <t>NÁKLADY CELKEM</t>
  </si>
  <si>
    <t>Výnosy</t>
  </si>
  <si>
    <t>výnosy z činnosti</t>
  </si>
  <si>
    <t>finanční výnosy</t>
  </si>
  <si>
    <t>výnosy z transferů (dotace, příspěvky)</t>
  </si>
  <si>
    <t>x</t>
  </si>
  <si>
    <t>VÝNOSY CELKEM</t>
  </si>
  <si>
    <t>VÝSLEDEK HOSPODAŘENÍ</t>
  </si>
  <si>
    <t>UZ 33353 - státní dotace</t>
  </si>
  <si>
    <t>UZ 000091 neinv. příspěvek od zřizovatele</t>
  </si>
  <si>
    <t>Celkem</t>
  </si>
  <si>
    <t>v tis. Kč</t>
  </si>
  <si>
    <t xml:space="preserve">NÁKLADY </t>
  </si>
  <si>
    <t xml:space="preserve">VÝNOSY </t>
  </si>
  <si>
    <t>Gymnázium, Střední odborná škola, Základní škola a Mateřská škola pro sluchově postižené, Praha 2, Ječná 27</t>
  </si>
  <si>
    <r>
      <t xml:space="preserve">Střednědobý výhled  - plán výnosů a nákladů na rok </t>
    </r>
    <r>
      <rPr>
        <b/>
        <sz val="14"/>
        <color rgb="FFFF0000"/>
        <rFont val="Arial CE"/>
        <charset val="238"/>
      </rPr>
      <t>2027</t>
    </r>
  </si>
  <si>
    <r>
      <t xml:space="preserve">Rozpočet - plán výnosů a nákladů na rok </t>
    </r>
    <r>
      <rPr>
        <b/>
        <sz val="14"/>
        <color rgb="FFFF0000"/>
        <rFont val="Arial CE"/>
        <charset val="238"/>
      </rPr>
      <t>2026</t>
    </r>
  </si>
  <si>
    <r>
      <t xml:space="preserve">Střednědobý výhled  - plán výnosů a nákladů na rok </t>
    </r>
    <r>
      <rPr>
        <b/>
        <sz val="14"/>
        <color rgb="FFFF0000"/>
        <rFont val="Arial CE"/>
        <charset val="238"/>
      </rPr>
      <t>2028</t>
    </r>
  </si>
  <si>
    <t>Rozpočet 2026</t>
  </si>
  <si>
    <t>Očekávaný rozpočet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</si>
</sst>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color indexed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2"/>
      <name val="Calibri"/>
      <family val="2"/>
    </font>
    <font>
      <b/>
      <sz val="14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9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/>
    </xf>
    <xf numFmtId="4" fontId="8" fillId="0" borderId="0" xfId="0" applyNumberFormat="1" applyFont="1" applyProtection="1">
      <protection locked="0"/>
    </xf>
    <xf numFmtId="0" fontId="15" fillId="0" borderId="0" xfId="0" applyFont="1"/>
    <xf numFmtId="0" fontId="14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indent="1"/>
    </xf>
    <xf numFmtId="164" fontId="11" fillId="0" borderId="30" xfId="0" applyNumberFormat="1" applyFont="1" applyBorder="1" applyAlignment="1">
      <alignment horizontal="right" vertical="center" indent="1"/>
    </xf>
    <xf numFmtId="164" fontId="11" fillId="0" borderId="29" xfId="0" applyNumberFormat="1" applyFont="1" applyBorder="1" applyAlignment="1" applyProtection="1">
      <alignment horizontal="right" vertical="center" indent="1"/>
      <protection locked="0"/>
    </xf>
    <xf numFmtId="164" fontId="12" fillId="0" borderId="29" xfId="0" applyNumberFormat="1" applyFont="1" applyBorder="1" applyAlignment="1" applyProtection="1">
      <alignment horizontal="right" vertical="center" indent="1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6" xfId="0" applyFont="1" applyBorder="1"/>
    <xf numFmtId="0" fontId="3" fillId="0" borderId="8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/>
    <xf numFmtId="0" fontId="3" fillId="0" borderId="14" xfId="0" applyFont="1" applyBorder="1"/>
    <xf numFmtId="164" fontId="3" fillId="0" borderId="15" xfId="0" applyNumberFormat="1" applyFont="1" applyBorder="1" applyAlignment="1">
      <alignment horizontal="right" indent="1"/>
    </xf>
    <xf numFmtId="164" fontId="3" fillId="3" borderId="14" xfId="0" applyNumberFormat="1" applyFont="1" applyFill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/>
    <xf numFmtId="16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4" borderId="20" xfId="0" applyFont="1" applyFill="1" applyBorder="1"/>
    <xf numFmtId="164" fontId="3" fillId="4" borderId="14" xfId="0" applyNumberFormat="1" applyFont="1" applyFill="1" applyBorder="1" applyAlignment="1">
      <alignment horizontal="right" indent="1"/>
    </xf>
    <xf numFmtId="0" fontId="5" fillId="0" borderId="21" xfId="0" applyFont="1" applyBorder="1"/>
    <xf numFmtId="0" fontId="7" fillId="0" borderId="14" xfId="0" applyFont="1" applyBorder="1" applyAlignment="1">
      <alignment horizontal="left"/>
    </xf>
    <xf numFmtId="164" fontId="3" fillId="2" borderId="16" xfId="0" applyNumberFormat="1" applyFont="1" applyFill="1" applyBorder="1" applyAlignment="1">
      <alignment horizontal="right" indent="1"/>
    </xf>
    <xf numFmtId="164" fontId="3" fillId="4" borderId="22" xfId="0" applyNumberFormat="1" applyFont="1" applyFill="1" applyBorder="1" applyAlignment="1">
      <alignment horizontal="right" indent="1"/>
    </xf>
    <xf numFmtId="0" fontId="3" fillId="0" borderId="20" xfId="0" applyFont="1" applyBorder="1"/>
    <xf numFmtId="0" fontId="8" fillId="0" borderId="0" xfId="0" applyFont="1"/>
    <xf numFmtId="0" fontId="4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right" vertical="center" indent="1"/>
    </xf>
    <xf numFmtId="164" fontId="12" fillId="0" borderId="28" xfId="0" applyNumberFormat="1" applyFont="1" applyBorder="1" applyAlignment="1">
      <alignment horizontal="right" vertical="center" indent="1"/>
    </xf>
    <xf numFmtId="0" fontId="4" fillId="0" borderId="21" xfId="0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right" vertical="center" indent="1"/>
    </xf>
    <xf numFmtId="0" fontId="17" fillId="2" borderId="4" xfId="0" applyFont="1" applyFill="1" applyBorder="1"/>
    <xf numFmtId="164" fontId="12" fillId="0" borderId="24" xfId="0" applyNumberFormat="1" applyFont="1" applyBorder="1" applyAlignment="1">
      <alignment horizontal="right" vertical="center"/>
    </xf>
    <xf numFmtId="164" fontId="12" fillId="0" borderId="31" xfId="0" applyNumberFormat="1" applyFont="1" applyBorder="1" applyAlignment="1">
      <alignment horizontal="right" vertical="center"/>
    </xf>
    <xf numFmtId="164" fontId="16" fillId="2" borderId="26" xfId="0" applyNumberFormat="1" applyFont="1" applyFill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right" indent="1"/>
    </xf>
    <xf numFmtId="0" fontId="6" fillId="0" borderId="22" xfId="0" applyFont="1" applyBorder="1" applyAlignment="1">
      <alignment horizontal="right" indent="1"/>
    </xf>
    <xf numFmtId="0" fontId="6" fillId="0" borderId="20" xfId="0" applyFont="1" applyBorder="1" applyAlignment="1">
      <alignment horizontal="right" indent="1"/>
    </xf>
    <xf numFmtId="0" fontId="14" fillId="2" borderId="1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vertical="center"/>
    </xf>
  </cellXfs>
  <cellStyles count="1">
    <cellStyle name="Normální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7" zoomScale="75" zoomScaleNormal="75" workbookViewId="0">
      <selection activeCell="H19" sqref="H19"/>
    </sheetView>
  </sheetViews>
  <sheetFormatPr defaultRowHeight="13.2" x14ac:dyDescent="0.25"/>
  <cols>
    <col min="1" max="1" width="42.5546875" customWidth="1"/>
    <col min="2" max="2" width="26.88671875" customWidth="1"/>
    <col min="3" max="3" width="26.6640625" customWidth="1"/>
    <col min="4" max="4" width="16.6640625" customWidth="1"/>
    <col min="5" max="6" width="26.6640625" customWidth="1"/>
    <col min="7" max="7" width="16.6640625" customWidth="1"/>
    <col min="8" max="9" width="26.6640625" customWidth="1"/>
    <col min="10" max="10" width="16.6640625" customWidth="1"/>
  </cols>
  <sheetData>
    <row r="1" spans="1:10" ht="36" customHeight="1" x14ac:dyDescent="0.25"/>
    <row r="2" spans="1:10" ht="41.25" customHeight="1" x14ac:dyDescent="0.3">
      <c r="A2" s="10" t="s">
        <v>0</v>
      </c>
      <c r="B2" s="62" t="s">
        <v>29</v>
      </c>
      <c r="C2" s="63"/>
      <c r="D2" s="63"/>
      <c r="E2" s="64"/>
      <c r="F2" s="1"/>
      <c r="G2" s="2"/>
      <c r="H2" s="3"/>
      <c r="I2" s="1"/>
      <c r="J2" s="2"/>
    </row>
    <row r="3" spans="1:10" ht="21.75" customHeight="1" x14ac:dyDescent="0.3">
      <c r="A3" s="11" t="s">
        <v>1</v>
      </c>
      <c r="B3" s="46">
        <v>61388149</v>
      </c>
      <c r="C3" s="15"/>
      <c r="D3" s="16"/>
      <c r="E3" s="17"/>
      <c r="F3" s="2"/>
      <c r="G3" s="2"/>
      <c r="H3" s="3"/>
      <c r="I3" s="2"/>
      <c r="J3" s="2"/>
    </row>
    <row r="4" spans="1:10" ht="15.9" customHeight="1" x14ac:dyDescent="0.25">
      <c r="A4" s="9"/>
    </row>
    <row r="5" spans="1:10" ht="15.9" customHeight="1" x14ac:dyDescent="0.25"/>
    <row r="6" spans="1:10" ht="15.9" customHeight="1" x14ac:dyDescent="0.25"/>
    <row r="7" spans="1:10" ht="15.9" customHeight="1" x14ac:dyDescent="0.25"/>
    <row r="8" spans="1:10" ht="34.5" customHeight="1" thickBot="1" x14ac:dyDescent="0.3">
      <c r="E8" s="65"/>
      <c r="F8" s="65"/>
      <c r="G8" s="65"/>
      <c r="J8" s="7" t="s">
        <v>26</v>
      </c>
    </row>
    <row r="9" spans="1:10" ht="15" customHeight="1" x14ac:dyDescent="0.25">
      <c r="A9" s="18"/>
      <c r="B9" s="50" t="s">
        <v>31</v>
      </c>
      <c r="C9" s="51"/>
      <c r="D9" s="52"/>
      <c r="E9" s="50" t="s">
        <v>30</v>
      </c>
      <c r="F9" s="51"/>
      <c r="G9" s="52"/>
      <c r="H9" s="50" t="s">
        <v>32</v>
      </c>
      <c r="I9" s="51"/>
      <c r="J9" s="52"/>
    </row>
    <row r="10" spans="1:10" ht="15.75" customHeight="1" thickBot="1" x14ac:dyDescent="0.3">
      <c r="A10" s="19"/>
      <c r="B10" s="53"/>
      <c r="C10" s="54"/>
      <c r="D10" s="55"/>
      <c r="E10" s="53"/>
      <c r="F10" s="54"/>
      <c r="G10" s="55"/>
      <c r="H10" s="53"/>
      <c r="I10" s="54"/>
      <c r="J10" s="55"/>
    </row>
    <row r="11" spans="1:10" ht="13.8" thickBot="1" x14ac:dyDescent="0.3">
      <c r="A11" s="20"/>
      <c r="B11" s="21" t="s">
        <v>2</v>
      </c>
      <c r="C11" s="21" t="s">
        <v>3</v>
      </c>
      <c r="D11" s="22" t="s">
        <v>4</v>
      </c>
      <c r="E11" s="21" t="s">
        <v>2</v>
      </c>
      <c r="F11" s="21" t="s">
        <v>3</v>
      </c>
      <c r="G11" s="22" t="s">
        <v>4</v>
      </c>
      <c r="H11" s="21" t="s">
        <v>2</v>
      </c>
      <c r="I11" s="21" t="s">
        <v>3</v>
      </c>
      <c r="J11" s="22" t="s">
        <v>4</v>
      </c>
    </row>
    <row r="12" spans="1:10" ht="16.2" thickBot="1" x14ac:dyDescent="0.35">
      <c r="A12" s="23" t="s">
        <v>5</v>
      </c>
      <c r="B12" s="56"/>
      <c r="C12" s="57"/>
      <c r="D12" s="58"/>
      <c r="E12" s="56"/>
      <c r="F12" s="57"/>
      <c r="G12" s="58"/>
      <c r="H12" s="56"/>
      <c r="I12" s="57"/>
      <c r="J12" s="58"/>
    </row>
    <row r="13" spans="1:10" ht="14.4" thickBot="1" x14ac:dyDescent="0.3">
      <c r="A13" s="24" t="s">
        <v>6</v>
      </c>
      <c r="B13" s="25">
        <f>42900+4600</f>
        <v>47500</v>
      </c>
      <c r="C13" s="25">
        <v>50</v>
      </c>
      <c r="D13" s="26">
        <f t="shared" ref="D13:D21" si="0">SUM(B13:C13)</f>
        <v>47550</v>
      </c>
      <c r="E13" s="25">
        <f>42900+4600</f>
        <v>47500</v>
      </c>
      <c r="F13" s="25">
        <v>50</v>
      </c>
      <c r="G13" s="26">
        <f t="shared" ref="G13:G21" si="1">SUM(E13:F13)</f>
        <v>47550</v>
      </c>
      <c r="H13" s="25">
        <f>47500/100*105</f>
        <v>49875</v>
      </c>
      <c r="I13" s="25">
        <v>50</v>
      </c>
      <c r="J13" s="26">
        <f t="shared" ref="J13:J21" si="2">SUM(H13:I13)</f>
        <v>49925</v>
      </c>
    </row>
    <row r="14" spans="1:10" ht="14.4" thickBot="1" x14ac:dyDescent="0.3">
      <c r="A14" s="24" t="s">
        <v>7</v>
      </c>
      <c r="B14" s="27">
        <v>16250</v>
      </c>
      <c r="C14" s="25">
        <f>C13/100*34</f>
        <v>17</v>
      </c>
      <c r="D14" s="26">
        <f t="shared" si="0"/>
        <v>16267</v>
      </c>
      <c r="E14" s="27">
        <v>16250</v>
      </c>
      <c r="F14" s="25">
        <f>F13/100*34</f>
        <v>17</v>
      </c>
      <c r="G14" s="26">
        <f t="shared" si="1"/>
        <v>16267</v>
      </c>
      <c r="H14" s="27">
        <v>16250</v>
      </c>
      <c r="I14" s="25">
        <f>I13/100*34</f>
        <v>17</v>
      </c>
      <c r="J14" s="26">
        <f t="shared" si="2"/>
        <v>16267</v>
      </c>
    </row>
    <row r="15" spans="1:10" ht="14.4" thickBot="1" x14ac:dyDescent="0.3">
      <c r="A15" s="28" t="s">
        <v>8</v>
      </c>
      <c r="B15" s="29">
        <v>450</v>
      </c>
      <c r="C15" s="30">
        <v>0</v>
      </c>
      <c r="D15" s="26">
        <f t="shared" si="0"/>
        <v>450</v>
      </c>
      <c r="E15" s="29">
        <v>450</v>
      </c>
      <c r="F15" s="30">
        <v>0</v>
      </c>
      <c r="G15" s="26">
        <f t="shared" si="1"/>
        <v>450</v>
      </c>
      <c r="H15" s="29">
        <v>450</v>
      </c>
      <c r="I15" s="30">
        <v>0</v>
      </c>
      <c r="J15" s="26">
        <f t="shared" si="2"/>
        <v>450</v>
      </c>
    </row>
    <row r="16" spans="1:10" ht="14.4" thickBot="1" x14ac:dyDescent="0.3">
      <c r="A16" s="24" t="s">
        <v>9</v>
      </c>
      <c r="B16" s="27">
        <v>2100</v>
      </c>
      <c r="C16" s="25">
        <v>423</v>
      </c>
      <c r="D16" s="26">
        <f t="shared" si="0"/>
        <v>2523</v>
      </c>
      <c r="E16" s="27">
        <v>2150</v>
      </c>
      <c r="F16" s="25">
        <v>450</v>
      </c>
      <c r="G16" s="26">
        <f t="shared" si="1"/>
        <v>2600</v>
      </c>
      <c r="H16" s="27">
        <v>2200</v>
      </c>
      <c r="I16" s="25">
        <v>460</v>
      </c>
      <c r="J16" s="26">
        <f t="shared" si="2"/>
        <v>2660</v>
      </c>
    </row>
    <row r="17" spans="1:10" ht="14.4" thickBot="1" x14ac:dyDescent="0.3">
      <c r="A17" s="24" t="s">
        <v>10</v>
      </c>
      <c r="B17" s="27">
        <v>2500</v>
      </c>
      <c r="C17" s="25">
        <v>80</v>
      </c>
      <c r="D17" s="26">
        <f t="shared" si="0"/>
        <v>2580</v>
      </c>
      <c r="E17" s="27">
        <v>2500</v>
      </c>
      <c r="F17" s="25">
        <v>80</v>
      </c>
      <c r="G17" s="26">
        <f t="shared" si="1"/>
        <v>2580</v>
      </c>
      <c r="H17" s="27">
        <v>2500</v>
      </c>
      <c r="I17" s="25">
        <v>80</v>
      </c>
      <c r="J17" s="26">
        <f t="shared" si="2"/>
        <v>2580</v>
      </c>
    </row>
    <row r="18" spans="1:10" ht="14.4" thickBot="1" x14ac:dyDescent="0.3">
      <c r="A18" s="28" t="s">
        <v>11</v>
      </c>
      <c r="B18" s="29">
        <v>500</v>
      </c>
      <c r="C18" s="30">
        <v>40</v>
      </c>
      <c r="D18" s="26">
        <f t="shared" si="0"/>
        <v>540</v>
      </c>
      <c r="E18" s="29">
        <v>500</v>
      </c>
      <c r="F18" s="30">
        <v>40</v>
      </c>
      <c r="G18" s="26">
        <f t="shared" si="1"/>
        <v>540</v>
      </c>
      <c r="H18" s="29">
        <v>550</v>
      </c>
      <c r="I18" s="30">
        <v>40</v>
      </c>
      <c r="J18" s="26">
        <f t="shared" si="2"/>
        <v>590</v>
      </c>
    </row>
    <row r="19" spans="1:10" ht="14.4" thickBot="1" x14ac:dyDescent="0.3">
      <c r="A19" s="28" t="s">
        <v>12</v>
      </c>
      <c r="B19" s="29">
        <v>14500</v>
      </c>
      <c r="C19" s="30">
        <v>40</v>
      </c>
      <c r="D19" s="26">
        <f t="shared" si="0"/>
        <v>14540</v>
      </c>
      <c r="E19" s="29">
        <v>14900</v>
      </c>
      <c r="F19" s="30">
        <v>40</v>
      </c>
      <c r="G19" s="26">
        <f t="shared" si="1"/>
        <v>14940</v>
      </c>
      <c r="H19" s="29">
        <v>15300</v>
      </c>
      <c r="I19" s="30">
        <v>40</v>
      </c>
      <c r="J19" s="26">
        <f t="shared" si="2"/>
        <v>15340</v>
      </c>
    </row>
    <row r="20" spans="1:10" ht="14.4" thickBot="1" x14ac:dyDescent="0.3">
      <c r="A20" s="28" t="s">
        <v>13</v>
      </c>
      <c r="B20" s="29">
        <v>750</v>
      </c>
      <c r="C20" s="30">
        <v>0</v>
      </c>
      <c r="D20" s="26">
        <f t="shared" si="0"/>
        <v>750</v>
      </c>
      <c r="E20" s="29">
        <v>750</v>
      </c>
      <c r="F20" s="30">
        <v>0</v>
      </c>
      <c r="G20" s="26">
        <f t="shared" si="1"/>
        <v>750</v>
      </c>
      <c r="H20" s="29">
        <v>750</v>
      </c>
      <c r="I20" s="30">
        <v>0</v>
      </c>
      <c r="J20" s="26">
        <f t="shared" si="2"/>
        <v>750</v>
      </c>
    </row>
    <row r="21" spans="1:10" ht="14.4" thickBot="1" x14ac:dyDescent="0.3">
      <c r="A21" s="28" t="s">
        <v>14</v>
      </c>
      <c r="B21" s="29">
        <v>649</v>
      </c>
      <c r="C21" s="30">
        <v>50</v>
      </c>
      <c r="D21" s="26">
        <f t="shared" si="0"/>
        <v>699</v>
      </c>
      <c r="E21" s="29">
        <v>649</v>
      </c>
      <c r="F21" s="30">
        <v>55</v>
      </c>
      <c r="G21" s="26">
        <f t="shared" si="1"/>
        <v>704</v>
      </c>
      <c r="H21" s="29">
        <v>749</v>
      </c>
      <c r="I21" s="30">
        <v>55</v>
      </c>
      <c r="J21" s="26">
        <f t="shared" si="2"/>
        <v>804</v>
      </c>
    </row>
    <row r="22" spans="1:10" ht="25.5" customHeight="1" thickBot="1" x14ac:dyDescent="0.3">
      <c r="A22" s="31" t="s">
        <v>15</v>
      </c>
      <c r="B22" s="32">
        <f>SUM(B13:B21)</f>
        <v>85199</v>
      </c>
      <c r="C22" s="32">
        <f t="shared" ref="C22:D22" si="3">SUM(C13:C21)</f>
        <v>700</v>
      </c>
      <c r="D22" s="32">
        <f t="shared" si="3"/>
        <v>85899</v>
      </c>
      <c r="E22" s="32">
        <f>SUM(E13:E21)</f>
        <v>85649</v>
      </c>
      <c r="F22" s="32">
        <f t="shared" ref="F22:G22" si="4">SUM(F13:F21)</f>
        <v>732</v>
      </c>
      <c r="G22" s="32">
        <f t="shared" si="4"/>
        <v>86381</v>
      </c>
      <c r="H22" s="32">
        <f>SUM(H13:H21)</f>
        <v>88624</v>
      </c>
      <c r="I22" s="32">
        <f t="shared" ref="I22:J22" si="5">SUM(I13:I21)</f>
        <v>742</v>
      </c>
      <c r="J22" s="32">
        <f t="shared" si="5"/>
        <v>89366</v>
      </c>
    </row>
    <row r="23" spans="1:10" ht="16.2" thickBot="1" x14ac:dyDescent="0.35">
      <c r="A23" s="33" t="s">
        <v>16</v>
      </c>
      <c r="B23" s="59"/>
      <c r="C23" s="60"/>
      <c r="D23" s="61"/>
      <c r="E23" s="59"/>
      <c r="F23" s="60"/>
      <c r="G23" s="61"/>
      <c r="H23" s="59"/>
      <c r="I23" s="60"/>
      <c r="J23" s="61"/>
    </row>
    <row r="24" spans="1:10" ht="14.4" thickBot="1" x14ac:dyDescent="0.3">
      <c r="A24" s="34" t="s">
        <v>17</v>
      </c>
      <c r="B24" s="27">
        <v>2300</v>
      </c>
      <c r="C24" s="25">
        <v>770</v>
      </c>
      <c r="D24" s="26">
        <f t="shared" ref="D24:D27" si="6">SUM(B24:C24)</f>
        <v>3070</v>
      </c>
      <c r="E24" s="27">
        <v>2350</v>
      </c>
      <c r="F24" s="25">
        <v>810</v>
      </c>
      <c r="G24" s="26">
        <f t="shared" ref="G24:G27" si="7">SUM(E24:F24)</f>
        <v>3160</v>
      </c>
      <c r="H24" s="27">
        <v>2350</v>
      </c>
      <c r="I24" s="25">
        <v>820</v>
      </c>
      <c r="J24" s="26">
        <f t="shared" ref="J24:J27" si="8">SUM(H24:I24)</f>
        <v>3170</v>
      </c>
    </row>
    <row r="25" spans="1:10" ht="14.4" thickBot="1" x14ac:dyDescent="0.3">
      <c r="A25" s="34" t="s">
        <v>18</v>
      </c>
      <c r="B25" s="27">
        <v>0</v>
      </c>
      <c r="C25" s="25">
        <v>0</v>
      </c>
      <c r="D25" s="26">
        <f t="shared" si="6"/>
        <v>0</v>
      </c>
      <c r="E25" s="27">
        <v>0</v>
      </c>
      <c r="F25" s="25"/>
      <c r="G25" s="26">
        <f t="shared" si="7"/>
        <v>0</v>
      </c>
      <c r="H25" s="27"/>
      <c r="I25" s="25"/>
      <c r="J25" s="26">
        <f t="shared" si="8"/>
        <v>0</v>
      </c>
    </row>
    <row r="26" spans="1:10" ht="14.4" thickBot="1" x14ac:dyDescent="0.3">
      <c r="A26" s="34" t="s">
        <v>19</v>
      </c>
      <c r="B26" s="35">
        <f>SUM(C33)</f>
        <v>82899</v>
      </c>
      <c r="C26" s="25" t="s">
        <v>20</v>
      </c>
      <c r="D26" s="26">
        <f t="shared" si="6"/>
        <v>82899</v>
      </c>
      <c r="E26" s="27">
        <v>83299</v>
      </c>
      <c r="F26" s="25" t="s">
        <v>20</v>
      </c>
      <c r="G26" s="26">
        <f t="shared" si="7"/>
        <v>83299</v>
      </c>
      <c r="H26" s="27">
        <f>83899+2375</f>
        <v>86274</v>
      </c>
      <c r="I26" s="25" t="s">
        <v>20</v>
      </c>
      <c r="J26" s="26">
        <f t="shared" si="8"/>
        <v>86274</v>
      </c>
    </row>
    <row r="27" spans="1:10" ht="14.4" thickBot="1" x14ac:dyDescent="0.3">
      <c r="A27" s="31" t="s">
        <v>21</v>
      </c>
      <c r="B27" s="36">
        <f>SUM(B24:B26)</f>
        <v>85199</v>
      </c>
      <c r="C27" s="36">
        <f>SUM(C24:C26)</f>
        <v>770</v>
      </c>
      <c r="D27" s="32">
        <f t="shared" si="6"/>
        <v>85969</v>
      </c>
      <c r="E27" s="36">
        <f>SUM(E24:E26)</f>
        <v>85649</v>
      </c>
      <c r="F27" s="36">
        <f>SUM(F24:F26)</f>
        <v>810</v>
      </c>
      <c r="G27" s="32">
        <f t="shared" si="7"/>
        <v>86459</v>
      </c>
      <c r="H27" s="36">
        <f>SUM(H24:H26)</f>
        <v>88624</v>
      </c>
      <c r="I27" s="36">
        <f>SUM(I24:I26)</f>
        <v>820</v>
      </c>
      <c r="J27" s="32">
        <f t="shared" si="8"/>
        <v>89444</v>
      </c>
    </row>
    <row r="28" spans="1:10" ht="14.4" thickBot="1" x14ac:dyDescent="0.3">
      <c r="A28" s="37" t="s">
        <v>22</v>
      </c>
      <c r="B28" s="26">
        <f t="shared" ref="B28:J28" si="9">SUM(B27-B22)</f>
        <v>0</v>
      </c>
      <c r="C28" s="26">
        <f t="shared" si="9"/>
        <v>70</v>
      </c>
      <c r="D28" s="26">
        <f t="shared" si="9"/>
        <v>70</v>
      </c>
      <c r="E28" s="26">
        <f t="shared" si="9"/>
        <v>0</v>
      </c>
      <c r="F28" s="26">
        <f t="shared" si="9"/>
        <v>78</v>
      </c>
      <c r="G28" s="26">
        <f t="shared" si="9"/>
        <v>78</v>
      </c>
      <c r="H28" s="26">
        <f t="shared" si="9"/>
        <v>0</v>
      </c>
      <c r="I28" s="26">
        <f t="shared" si="9"/>
        <v>78</v>
      </c>
      <c r="J28" s="26">
        <f t="shared" si="9"/>
        <v>78</v>
      </c>
    </row>
    <row r="29" spans="1:10" ht="14.4" thickBot="1" x14ac:dyDescent="0.3">
      <c r="A29" s="38"/>
      <c r="B29" s="38"/>
      <c r="C29" s="7"/>
      <c r="D29" s="38"/>
      <c r="E29" s="38"/>
      <c r="F29" s="38"/>
      <c r="G29" s="38"/>
      <c r="H29" s="38"/>
      <c r="J29" s="7" t="s">
        <v>26</v>
      </c>
    </row>
    <row r="30" spans="1:10" ht="14.4" thickBot="1" x14ac:dyDescent="0.3">
      <c r="A30" s="38"/>
      <c r="B30" s="38"/>
      <c r="C30" s="7" t="s">
        <v>26</v>
      </c>
      <c r="D30" s="38"/>
      <c r="E30" s="38"/>
      <c r="F30" s="38"/>
      <c r="G30" s="38"/>
      <c r="H30" s="39" t="s">
        <v>2</v>
      </c>
      <c r="I30" s="39" t="s">
        <v>3</v>
      </c>
      <c r="J30" s="39" t="s">
        <v>4</v>
      </c>
    </row>
    <row r="31" spans="1:10" ht="29.25" customHeight="1" thickBot="1" x14ac:dyDescent="0.3">
      <c r="A31" s="66" t="s">
        <v>33</v>
      </c>
      <c r="B31" s="40" t="s">
        <v>23</v>
      </c>
      <c r="C31" s="47">
        <v>58029</v>
      </c>
      <c r="D31" s="38"/>
      <c r="E31" s="66" t="s">
        <v>34</v>
      </c>
      <c r="F31" s="69"/>
      <c r="G31" s="41" t="s">
        <v>27</v>
      </c>
      <c r="H31" s="72">
        <v>89700</v>
      </c>
      <c r="I31" s="42">
        <v>700</v>
      </c>
      <c r="J31" s="43">
        <f>SUM(H31:I31)</f>
        <v>90400</v>
      </c>
    </row>
    <row r="32" spans="1:10" ht="29.25" customHeight="1" thickBot="1" x14ac:dyDescent="0.3">
      <c r="A32" s="67"/>
      <c r="B32" s="4" t="s">
        <v>24</v>
      </c>
      <c r="C32" s="48">
        <v>24870</v>
      </c>
      <c r="D32" s="5"/>
      <c r="E32" s="67"/>
      <c r="F32" s="70"/>
      <c r="G32" s="41" t="s">
        <v>28</v>
      </c>
      <c r="H32" s="12">
        <v>89700</v>
      </c>
      <c r="I32" s="13">
        <v>770</v>
      </c>
      <c r="J32" s="14">
        <f>SUM(H32:I32)</f>
        <v>90470</v>
      </c>
    </row>
    <row r="33" spans="1:10" ht="29.25" customHeight="1" thickBot="1" x14ac:dyDescent="0.3">
      <c r="A33" s="68"/>
      <c r="B33" s="6" t="s">
        <v>25</v>
      </c>
      <c r="C33" s="49">
        <f>SUM(C31:C32)</f>
        <v>82899</v>
      </c>
      <c r="D33" s="5"/>
      <c r="E33" s="68"/>
      <c r="F33" s="71"/>
      <c r="G33" s="44" t="s">
        <v>22</v>
      </c>
      <c r="H33" s="45">
        <f>H32-H31</f>
        <v>0</v>
      </c>
      <c r="I33" s="45">
        <f>I32-I31</f>
        <v>70</v>
      </c>
      <c r="J33" s="45">
        <f>J32-J31</f>
        <v>70</v>
      </c>
    </row>
    <row r="34" spans="1:10" ht="20.100000000000001" customHeight="1" x14ac:dyDescent="0.25">
      <c r="A34" s="5"/>
      <c r="B34" s="5"/>
      <c r="C34" s="5"/>
      <c r="D34" s="5"/>
      <c r="E34" s="5"/>
      <c r="F34" s="5"/>
      <c r="G34" s="5"/>
      <c r="H34" s="8"/>
      <c r="I34" s="8"/>
      <c r="J34" s="5"/>
    </row>
    <row r="35" spans="1:10" ht="20.10000000000000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13">
    <mergeCell ref="B2:E2"/>
    <mergeCell ref="E8:G8"/>
    <mergeCell ref="B9:D10"/>
    <mergeCell ref="E9:G10"/>
    <mergeCell ref="A31:A33"/>
    <mergeCell ref="E31:F33"/>
    <mergeCell ref="H9:J10"/>
    <mergeCell ref="B12:D12"/>
    <mergeCell ref="E12:G12"/>
    <mergeCell ref="H12:J12"/>
    <mergeCell ref="B23:D23"/>
    <mergeCell ref="E23:G23"/>
    <mergeCell ref="H23:J23"/>
  </mergeCells>
  <conditionalFormatting sqref="B28:J28">
    <cfRule type="cellIs" dxfId="7" priority="8" operator="lessThan">
      <formula>0</formula>
    </cfRule>
  </conditionalFormatting>
  <conditionalFormatting sqref="H33">
    <cfRule type="cellIs" dxfId="6" priority="1" operator="lessThan">
      <formula>-0.1</formula>
    </cfRule>
    <cfRule type="cellIs" dxfId="5" priority="7" operator="greaterThan">
      <formula>0</formula>
    </cfRule>
  </conditionalFormatting>
  <conditionalFormatting sqref="H33:J33">
    <cfRule type="cellIs" dxfId="4" priority="2" operator="equal">
      <formula>0</formula>
    </cfRule>
  </conditionalFormatting>
  <conditionalFormatting sqref="I33">
    <cfRule type="cellIs" dxfId="3" priority="5" operator="lessThan">
      <formula>-0.1</formula>
    </cfRule>
    <cfRule type="cellIs" dxfId="2" priority="6" operator="greaterThan">
      <formula>0</formula>
    </cfRule>
  </conditionalFormatting>
  <conditionalFormatting sqref="J33">
    <cfRule type="cellIs" dxfId="1" priority="3" operator="lessThan">
      <formula>0.1</formula>
    </cfRule>
    <cfRule type="cellIs" dxfId="0" priority="4" operator="greaterThan">
      <formula>30</formula>
    </cfRule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landscape" cellComments="asDisplayed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Náklady a výnosy</vt:lpstr>
      <vt:lpstr>'Náklady a výnosy'!Názvy_tisku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Pazderová Hana (MHMP, ROZ)</dc:creator>
  <cp:lastModifiedBy>default</cp:lastModifiedBy>
  <dcterms:created xsi:type="dcterms:W3CDTF">2017-08-22T12:12:50Z</dcterms:created>
  <dcterms:modified xsi:type="dcterms:W3CDTF">2025-10-13T10:43:38Z</dcterms:modified>
</cp:coreProperties>
</file>